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bosse.MRCTEMIS\Desktop\Suivi agent des terres\"/>
    </mc:Choice>
  </mc:AlternateContent>
  <xr:revisionPtr revIDLastSave="0" documentId="13_ncr:1_{5402A568-7D8E-42C3-A522-458F87A59E5F}" xr6:coauthVersionLast="47" xr6:coauthVersionMax="47" xr10:uidLastSave="{00000000-0000-0000-0000-000000000000}"/>
  <bookViews>
    <workbookView xWindow="-120" yWindow="-120" windowWidth="20730" windowHeight="11160" xr2:uid="{2DC7D247-0F61-4A79-8A8E-7EAEA9268C08}"/>
  </bookViews>
  <sheets>
    <sheet name="Guide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3" i="1" l="1"/>
  <c r="G73" i="1" s="1"/>
  <c r="F72" i="1"/>
  <c r="G72" i="1" s="1"/>
  <c r="F71" i="1"/>
  <c r="G71" i="1" s="1"/>
  <c r="F70" i="1"/>
  <c r="G70" i="1" s="1"/>
  <c r="F68" i="1"/>
  <c r="G68" i="1" s="1"/>
  <c r="F66" i="1"/>
  <c r="G66" i="1" s="1"/>
  <c r="F65" i="1"/>
  <c r="G65" i="1" s="1"/>
  <c r="F64" i="1"/>
  <c r="G64" i="1" s="1"/>
  <c r="F63" i="1"/>
  <c r="G63" i="1" s="1"/>
  <c r="F62" i="1"/>
  <c r="G62" i="1" s="1"/>
  <c r="F61" i="1"/>
  <c r="G61" i="1" s="1"/>
  <c r="F60" i="1"/>
  <c r="G60" i="1" s="1"/>
  <c r="F59" i="1"/>
  <c r="G59" i="1" s="1"/>
  <c r="F58" i="1"/>
  <c r="G58" i="1" s="1"/>
  <c r="F57" i="1"/>
  <c r="G57" i="1" s="1"/>
  <c r="F56" i="1"/>
  <c r="G56" i="1" s="1"/>
  <c r="F55" i="1"/>
  <c r="G55" i="1" s="1"/>
  <c r="F54" i="1"/>
  <c r="G54" i="1" s="1"/>
  <c r="F53" i="1"/>
  <c r="G53" i="1" s="1"/>
  <c r="F51" i="1"/>
  <c r="G51" i="1" s="1"/>
  <c r="F50" i="1"/>
  <c r="G50" i="1" s="1"/>
  <c r="F48" i="1"/>
  <c r="G48" i="1" s="1"/>
  <c r="F47" i="1"/>
  <c r="G47" i="1" s="1"/>
  <c r="F46" i="1"/>
  <c r="G46" i="1" s="1"/>
  <c r="F45" i="1"/>
  <c r="G45" i="1" s="1"/>
  <c r="F44" i="1"/>
  <c r="G44" i="1" s="1"/>
  <c r="F42" i="1"/>
  <c r="G42" i="1" s="1"/>
  <c r="F41" i="1"/>
  <c r="G41" i="1" s="1"/>
  <c r="F40" i="1"/>
  <c r="G40" i="1" s="1"/>
  <c r="F39" i="1"/>
  <c r="G39" i="1" s="1"/>
  <c r="F35" i="1"/>
  <c r="G35" i="1" s="1"/>
  <c r="F34" i="1"/>
  <c r="G34" i="1" s="1"/>
  <c r="F33" i="1"/>
  <c r="G33" i="1" s="1"/>
  <c r="F32" i="1"/>
  <c r="G32" i="1" s="1"/>
  <c r="F31" i="1"/>
  <c r="G31" i="1" s="1"/>
  <c r="F30" i="1"/>
  <c r="G30" i="1" s="1"/>
  <c r="F29" i="1"/>
  <c r="G29" i="1" s="1"/>
  <c r="F27" i="1"/>
  <c r="G27" i="1" s="1"/>
  <c r="F26" i="1"/>
  <c r="G26" i="1" s="1"/>
  <c r="F25" i="1"/>
  <c r="G25" i="1" s="1"/>
  <c r="F24" i="1"/>
  <c r="G24" i="1" s="1"/>
  <c r="F15" i="1"/>
  <c r="G15" i="1" s="1"/>
  <c r="F14" i="1"/>
  <c r="G14" i="1" s="1"/>
  <c r="F13" i="1"/>
  <c r="G13" i="1" s="1"/>
  <c r="F11" i="1"/>
  <c r="G11" i="1" s="1"/>
  <c r="F10" i="1"/>
  <c r="G10" i="1" s="1"/>
  <c r="F9" i="1"/>
  <c r="G9" i="1" s="1"/>
  <c r="F8" i="1"/>
  <c r="G8" i="1" s="1"/>
  <c r="F7" i="1"/>
  <c r="G7" i="1" s="1"/>
  <c r="F6" i="1"/>
  <c r="G6" i="1" s="1"/>
</calcChain>
</file>

<file path=xl/sharedStrings.xml><?xml version="1.0" encoding="utf-8"?>
<sst xmlns="http://schemas.openxmlformats.org/spreadsheetml/2006/main" count="172" uniqueCount="146">
  <si>
    <t>Largeur (m)/ volume m3/Tonne</t>
  </si>
  <si>
    <t>Capacité (ha/h)</t>
  </si>
  <si>
    <t xml:space="preserve">Coût forfait à l'heure </t>
  </si>
  <si>
    <t xml:space="preserve">(-) salaire producteur </t>
  </si>
  <si>
    <t>Prix à l'heure total</t>
  </si>
  <si>
    <t>Types de faucheuse/débrousailleuse (m)</t>
  </si>
  <si>
    <t>Faucheuse conditionneuse à disques petite</t>
  </si>
  <si>
    <t>2,68</t>
  </si>
  <si>
    <t>Faucheuse conditionneuse à disques moyenne</t>
  </si>
  <si>
    <t>3,48</t>
  </si>
  <si>
    <t>Faucheuse conditionneuse à disques grande</t>
  </si>
  <si>
    <t>4,29</t>
  </si>
  <si>
    <t>Faucheuse frontale (3,11 m) + 2 unités de coupe arrière (3,96 m)</t>
  </si>
  <si>
    <t>8,45</t>
  </si>
  <si>
    <t>Faucheuse automotrice moyenne</t>
  </si>
  <si>
    <t>2,94</t>
  </si>
  <si>
    <t>Faucheuse automotrice grande</t>
  </si>
  <si>
    <t>3,52</t>
  </si>
  <si>
    <t>Déblaiement manuel scie à chaine</t>
  </si>
  <si>
    <t>X</t>
  </si>
  <si>
    <t>Débrousailleuse petite</t>
  </si>
  <si>
    <t>1,6</t>
  </si>
  <si>
    <t xml:space="preserve">Adgex 540 855 p.18 prix et capacité  approximatif basé sur prix 2022 de la ferme Yves Pelletier pour débrousaillage pour Groupement agricole (31,5h/19,5ha) =1,6 ha/h prix demandé = 122$/h. </t>
  </si>
  <si>
    <t>Débrousailleuse grande</t>
  </si>
  <si>
    <t>1,8</t>
  </si>
  <si>
    <t>Conditionneur (type Macerator)</t>
  </si>
  <si>
    <t>1,70</t>
  </si>
  <si>
    <t>Type de pelle mécanique (m)</t>
  </si>
  <si>
    <t xml:space="preserve">Petite </t>
  </si>
  <si>
    <t>8 T</t>
  </si>
  <si>
    <t>0,3</t>
  </si>
  <si>
    <t xml:space="preserve">Moyenne </t>
  </si>
  <si>
    <t>15 T</t>
  </si>
  <si>
    <t>0,6</t>
  </si>
  <si>
    <t xml:space="preserve">Grande </t>
  </si>
  <si>
    <t>Plus de 15 T</t>
  </si>
  <si>
    <t>0,8</t>
  </si>
  <si>
    <t>Pelle munie d’un broyeur forestier </t>
  </si>
  <si>
    <t>ND</t>
  </si>
  <si>
    <t xml:space="preserve">40$ de + </t>
  </si>
  <si>
    <t>Types de petits équipements (NA)</t>
  </si>
  <si>
    <t>Types d'épandeurs (volume m3)</t>
  </si>
  <si>
    <t>Pont</t>
  </si>
  <si>
    <t>23,4</t>
  </si>
  <si>
    <t>Cylindre</t>
  </si>
  <si>
    <t>34,5</t>
  </si>
  <si>
    <t>Vertical petite</t>
  </si>
  <si>
    <t>37,5</t>
  </si>
  <si>
    <t>Verticale grande</t>
  </si>
  <si>
    <t>38,5</t>
  </si>
  <si>
    <t>Types de niveleuses (m)</t>
  </si>
  <si>
    <t>Niveleuse type sole</t>
  </si>
  <si>
    <t>4,68</t>
  </si>
  <si>
    <t>Niveleuse type panier avec dents de décompaction mini</t>
  </si>
  <si>
    <t>1,57</t>
  </si>
  <si>
    <t>Niveleuse type panier avec dents de décompaction petite</t>
  </si>
  <si>
    <t>1,83</t>
  </si>
  <si>
    <t>Niveleuse type panier avec dents de décompaction moyenne</t>
  </si>
  <si>
    <t>2,08</t>
  </si>
  <si>
    <t>Niveleuse type panier avec dents de décompaction grande</t>
  </si>
  <si>
    <t>2,34</t>
  </si>
  <si>
    <t>Niveleuse type panier avec dents de décompaction très grande</t>
  </si>
  <si>
    <t>2,59</t>
  </si>
  <si>
    <t>Niveleuse type panier avec dents de décompaction énorme</t>
  </si>
  <si>
    <t>3,10</t>
  </si>
  <si>
    <t>Types de charrues (m)</t>
  </si>
  <si>
    <t>Charrue 3 versoirs</t>
  </si>
  <si>
    <t xml:space="preserve">Charrue 4 versoirs </t>
  </si>
  <si>
    <t xml:space="preserve">Charrue 5 versoirs </t>
  </si>
  <si>
    <t xml:space="preserve">1,3 </t>
  </si>
  <si>
    <t xml:space="preserve">Charrue 6 versoirs </t>
  </si>
  <si>
    <t xml:space="preserve">1,5 </t>
  </si>
  <si>
    <t xml:space="preserve">Charrue 7 versoirs </t>
  </si>
  <si>
    <t xml:space="preserve">1,8 </t>
  </si>
  <si>
    <t xml:space="preserve">Charrue 8 versoirs </t>
  </si>
  <si>
    <t>2,02</t>
  </si>
  <si>
    <t>Types de Chiesel et Offset (m)</t>
  </si>
  <si>
    <t>Chiesel petit</t>
  </si>
  <si>
    <t>1,94</t>
  </si>
  <si>
    <t>Chiesel moyen</t>
  </si>
  <si>
    <t>2,21</t>
  </si>
  <si>
    <t>Chiesel grand</t>
  </si>
  <si>
    <t>2,76</t>
  </si>
  <si>
    <t>Offset petit</t>
  </si>
  <si>
    <t>2,31</t>
  </si>
  <si>
    <t>Offset grand</t>
  </si>
  <si>
    <t>2,86</t>
  </si>
  <si>
    <t>Types de Sous-soleuse (m)</t>
  </si>
  <si>
    <t>3 dents</t>
  </si>
  <si>
    <t>1,28</t>
  </si>
  <si>
    <t>5 dents</t>
  </si>
  <si>
    <t>Type de Herses (m)</t>
  </si>
  <si>
    <t>Herse rotative mini</t>
  </si>
  <si>
    <t xml:space="preserve">1,28 </t>
  </si>
  <si>
    <t>Herse rotative petite</t>
  </si>
  <si>
    <t xml:space="preserve">1,49 </t>
  </si>
  <si>
    <t>Herse rotative moyenne</t>
  </si>
  <si>
    <t xml:space="preserve">1,70 </t>
  </si>
  <si>
    <t>Herse rotative grande</t>
  </si>
  <si>
    <t>1,91</t>
  </si>
  <si>
    <t>Herse rotative très grande</t>
  </si>
  <si>
    <t>2,55</t>
  </si>
  <si>
    <t>Herse à disque petite</t>
  </si>
  <si>
    <t>2,83</t>
  </si>
  <si>
    <t>Herse à disque moyene</t>
  </si>
  <si>
    <t>4,44</t>
  </si>
  <si>
    <t>Herse à disque grande</t>
  </si>
  <si>
    <t>6,04</t>
  </si>
  <si>
    <t>COMBO petit (Herse à disques avec dents de décompaction)</t>
  </si>
  <si>
    <t>1,74</t>
  </si>
  <si>
    <t>COMBO grand (Herse à disques avec dents de décompaction)</t>
  </si>
  <si>
    <t>2,07</t>
  </si>
  <si>
    <t>Herse étrille (peigne) petit</t>
  </si>
  <si>
    <t>2,85</t>
  </si>
  <si>
    <t>Herse étrille (peigne) moyen</t>
  </si>
  <si>
    <t>5,70</t>
  </si>
  <si>
    <t>Herse étrille (peigne) grand</t>
  </si>
  <si>
    <t>8,56</t>
  </si>
  <si>
    <t>Herse étrille (peigne) très grand</t>
  </si>
  <si>
    <t>11,41</t>
  </si>
  <si>
    <t>Type de rateau à roches (m)</t>
  </si>
  <si>
    <t xml:space="preserve">Rateau à roche </t>
  </si>
  <si>
    <t>0,99</t>
  </si>
  <si>
    <t>Déchaumeuse (m)</t>
  </si>
  <si>
    <t>Déchaumeuse petit</t>
  </si>
  <si>
    <t xml:space="preserve">Adgex 540 855 p.7 prix et capacité  approximatif basé sur prix 2022 de la ferme Yves Pelletier pour déchaumage pour Groupement agricole 
</t>
  </si>
  <si>
    <t>Déchaumeuse moyen</t>
  </si>
  <si>
    <t>1</t>
  </si>
  <si>
    <t>Déchaumeuse grand</t>
  </si>
  <si>
    <t>1,5</t>
  </si>
  <si>
    <t>Déchaumeuse très grand</t>
  </si>
  <si>
    <t>2</t>
  </si>
  <si>
    <t>Sous-soleuse 3 dents</t>
  </si>
  <si>
    <t>nd</t>
  </si>
  <si>
    <t>sous-soleuse 5 dents</t>
  </si>
  <si>
    <t>Déboisement et ramassage de roche manuel (scie à chaine, trailer, etc.)</t>
  </si>
  <si>
    <t>Adgex 540 855</t>
  </si>
  <si>
    <t>Rattrapage de l'inflation sur les prix</t>
  </si>
  <si>
    <t>Notes</t>
  </si>
  <si>
    <t>Ramassage manuel de roche ou coupage de branche (scie à chaine, trailer, etc.), estimation de l'agent des terres, si utilisation de tracteur, mettre tracteur seul</t>
  </si>
  <si>
    <t xml:space="preserve">Tracteurs seuls </t>
  </si>
  <si>
    <t>1$\HP\heure</t>
  </si>
  <si>
    <t xml:space="preserve">TYPE DE MACHINERIE (coût du tracteur/h) </t>
  </si>
  <si>
    <t>Guide Machinerie, tracteur et équipement</t>
  </si>
  <si>
    <t>Tracteur seul (sans équipement ou machinerie tracté)   (1$\hp) de l'heure</t>
  </si>
  <si>
    <t>Demandez aux producteurs le nombre de hp (force moteur) du tracteur qui sera utilisé pour évaluer le prix par heure. Par exemple, un tracteur de 200hp vaut 200$\heure.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</si>
</sst>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$&quot;_);[Red]\(#,##0\ &quot;$&quot;\)"/>
    <numFmt numFmtId="164" formatCode="#,##0\ [$$]"/>
    <numFmt numFmtId="165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rgb="FFEFEFEF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374151"/>
      <name val="Calibri"/>
      <family val="2"/>
      <scheme val="minor"/>
    </font>
    <font>
      <b/>
      <sz val="10"/>
      <color rgb="FFD9D9D9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999999"/>
        <bgColor rgb="FF999999"/>
      </patternFill>
    </fill>
    <fill>
      <patternFill patternType="solid">
        <fgColor rgb="FFFFD966"/>
        <bgColor rgb="FFFFD966"/>
      </patternFill>
    </fill>
    <fill>
      <patternFill patternType="solid">
        <fgColor rgb="FF93C47D"/>
        <bgColor rgb="FF93C47D"/>
      </patternFill>
    </fill>
    <fill>
      <patternFill patternType="solid">
        <fgColor theme="5"/>
        <bgColor theme="5"/>
      </patternFill>
    </fill>
    <fill>
      <patternFill patternType="solid">
        <fgColor rgb="FF45818E"/>
        <bgColor rgb="FF45818E"/>
      </patternFill>
    </fill>
    <fill>
      <patternFill patternType="solid">
        <fgColor rgb="FF7F6000"/>
        <bgColor rgb="FF7F6000"/>
      </patternFill>
    </fill>
    <fill>
      <patternFill patternType="solid">
        <fgColor rgb="FF76A5AF"/>
        <bgColor rgb="FF76A5AF"/>
      </patternFill>
    </fill>
    <fill>
      <patternFill patternType="solid">
        <fgColor rgb="FFB6D7A8"/>
        <bgColor rgb="FFB6D7A8"/>
      </patternFill>
    </fill>
    <fill>
      <patternFill patternType="solid">
        <fgColor rgb="FFB4A7D6"/>
        <bgColor rgb="FFB4A7D6"/>
      </patternFill>
    </fill>
    <fill>
      <patternFill patternType="solid">
        <fgColor rgb="FFF6B26B"/>
        <bgColor rgb="FFF6B26B"/>
      </patternFill>
    </fill>
    <fill>
      <patternFill patternType="solid">
        <fgColor rgb="FFA64D79"/>
        <bgColor rgb="FFA64D79"/>
      </patternFill>
    </fill>
    <fill>
      <patternFill patternType="solid">
        <fgColor rgb="FF6D9EEB"/>
        <bgColor rgb="FF6D9EEB"/>
      </patternFill>
    </fill>
    <fill>
      <patternFill patternType="solid">
        <fgColor rgb="FFFF00FF"/>
        <bgColor rgb="FFFF00FF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FFD966"/>
      </patternFill>
    </fill>
    <fill>
      <patternFill patternType="solid">
        <fgColor theme="7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49" fontId="2" fillId="4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left" vertical="center" wrapText="1"/>
    </xf>
    <xf numFmtId="164" fontId="2" fillId="3" borderId="1" xfId="0" applyNumberFormat="1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49" fontId="3" fillId="0" borderId="1" xfId="0" applyNumberFormat="1" applyFont="1" applyBorder="1" applyAlignment="1">
      <alignment horizontal="left" wrapText="1"/>
    </xf>
    <xf numFmtId="164" fontId="3" fillId="0" borderId="1" xfId="0" applyNumberFormat="1" applyFont="1" applyBorder="1" applyAlignment="1">
      <alignment horizontal="left" wrapText="1"/>
    </xf>
    <xf numFmtId="164" fontId="3" fillId="0" borderId="1" xfId="0" applyNumberFormat="1" applyFont="1" applyBorder="1" applyAlignment="1">
      <alignment horizontal="left"/>
    </xf>
    <xf numFmtId="164" fontId="2" fillId="3" borderId="1" xfId="0" applyNumberFormat="1" applyFont="1" applyFill="1" applyBorder="1" applyAlignment="1">
      <alignment horizontal="left" wrapText="1"/>
    </xf>
    <xf numFmtId="0" fontId="8" fillId="6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wrapText="1"/>
    </xf>
    <xf numFmtId="0" fontId="5" fillId="7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left" vertical="center" wrapText="1"/>
    </xf>
    <xf numFmtId="0" fontId="4" fillId="8" borderId="1" xfId="0" applyFont="1" applyFill="1" applyBorder="1" applyAlignment="1">
      <alignment horizontal="left" vertical="center" wrapText="1"/>
    </xf>
    <xf numFmtId="0" fontId="4" fillId="8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49" fontId="6" fillId="0" borderId="1" xfId="0" applyNumberFormat="1" applyFont="1" applyBorder="1" applyAlignment="1">
      <alignment horizontal="left" wrapText="1"/>
    </xf>
    <xf numFmtId="164" fontId="6" fillId="0" borderId="1" xfId="0" applyNumberFormat="1" applyFont="1" applyBorder="1" applyAlignment="1">
      <alignment horizontal="left" wrapText="1"/>
    </xf>
    <xf numFmtId="0" fontId="2" fillId="9" borderId="1" xfId="0" applyFont="1" applyFill="1" applyBorder="1" applyAlignment="1">
      <alignment horizontal="left" vertical="center"/>
    </xf>
    <xf numFmtId="0" fontId="2" fillId="9" borderId="1" xfId="0" applyFont="1" applyFill="1" applyBorder="1" applyAlignment="1">
      <alignment horizontal="center" vertical="center"/>
    </xf>
    <xf numFmtId="49" fontId="2" fillId="9" borderId="1" xfId="0" applyNumberFormat="1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164" fontId="2" fillId="3" borderId="1" xfId="0" applyNumberFormat="1" applyFont="1" applyFill="1" applyBorder="1" applyAlignment="1">
      <alignment horizontal="left"/>
    </xf>
    <xf numFmtId="0" fontId="2" fillId="10" borderId="1" xfId="0" applyFont="1" applyFill="1" applyBorder="1" applyAlignment="1">
      <alignment horizontal="left" vertical="center" wrapText="1"/>
    </xf>
    <xf numFmtId="49" fontId="2" fillId="10" borderId="1" xfId="0" applyNumberFormat="1" applyFont="1" applyFill="1" applyBorder="1" applyAlignment="1">
      <alignment horizontal="left" vertical="center" wrapText="1"/>
    </xf>
    <xf numFmtId="0" fontId="2" fillId="10" borderId="1" xfId="0" applyFont="1" applyFill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left"/>
    </xf>
    <xf numFmtId="0" fontId="2" fillId="11" borderId="1" xfId="0" applyFont="1" applyFill="1" applyBorder="1" applyAlignment="1">
      <alignment horizontal="left" vertical="center" wrapText="1"/>
    </xf>
    <xf numFmtId="49" fontId="2" fillId="11" borderId="1" xfId="0" applyNumberFormat="1" applyFont="1" applyFill="1" applyBorder="1" applyAlignment="1">
      <alignment horizontal="left" vertical="center" wrapText="1"/>
    </xf>
    <xf numFmtId="0" fontId="2" fillId="11" borderId="1" xfId="0" applyFont="1" applyFill="1" applyBorder="1" applyAlignment="1">
      <alignment horizontal="center" vertical="top" wrapText="1"/>
    </xf>
    <xf numFmtId="0" fontId="8" fillId="12" borderId="1" xfId="0" applyFont="1" applyFill="1" applyBorder="1" applyAlignment="1">
      <alignment horizontal="left" vertical="center" wrapText="1"/>
    </xf>
    <xf numFmtId="49" fontId="8" fillId="12" borderId="1" xfId="0" applyNumberFormat="1" applyFont="1" applyFill="1" applyBorder="1" applyAlignment="1">
      <alignment horizontal="left" vertical="center" wrapText="1"/>
    </xf>
    <xf numFmtId="0" fontId="8" fillId="12" borderId="1" xfId="0" applyFont="1" applyFill="1" applyBorder="1" applyAlignment="1">
      <alignment horizontal="center" vertical="top" wrapText="1"/>
    </xf>
    <xf numFmtId="165" fontId="3" fillId="0" borderId="1" xfId="0" applyNumberFormat="1" applyFont="1" applyBorder="1" applyAlignment="1">
      <alignment horizontal="left" wrapText="1"/>
    </xf>
    <xf numFmtId="0" fontId="2" fillId="13" borderId="1" xfId="0" applyFont="1" applyFill="1" applyBorder="1" applyAlignment="1">
      <alignment horizontal="left" vertical="center" wrapText="1"/>
    </xf>
    <xf numFmtId="49" fontId="2" fillId="13" borderId="1" xfId="0" applyNumberFormat="1" applyFont="1" applyFill="1" applyBorder="1" applyAlignment="1">
      <alignment horizontal="left" vertical="center" wrapText="1"/>
    </xf>
    <xf numFmtId="0" fontId="2" fillId="14" borderId="1" xfId="0" applyFont="1" applyFill="1" applyBorder="1" applyAlignment="1">
      <alignment horizontal="left" vertical="center" wrapText="1"/>
    </xf>
    <xf numFmtId="49" fontId="2" fillId="14" borderId="1" xfId="0" applyNumberFormat="1" applyFont="1" applyFill="1" applyBorder="1" applyAlignment="1">
      <alignment horizontal="left" vertical="center" wrapText="1"/>
    </xf>
    <xf numFmtId="6" fontId="3" fillId="0" borderId="1" xfId="0" applyNumberFormat="1" applyFont="1" applyBorder="1" applyAlignment="1">
      <alignment horizontal="left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165" fontId="3" fillId="0" borderId="2" xfId="0" applyNumberFormat="1" applyFont="1" applyBorder="1" applyAlignment="1">
      <alignment horizontal="center" vertical="top" wrapText="1"/>
    </xf>
    <xf numFmtId="165" fontId="3" fillId="0" borderId="3" xfId="0" applyNumberFormat="1" applyFont="1" applyBorder="1" applyAlignment="1">
      <alignment horizontal="center" vertical="top" wrapText="1"/>
    </xf>
    <xf numFmtId="165" fontId="3" fillId="0" borderId="4" xfId="0" applyNumberFormat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left" vertical="center" wrapText="1"/>
    </xf>
    <xf numFmtId="0" fontId="2" fillId="5" borderId="1" xfId="0" applyNumberFormat="1" applyFont="1" applyFill="1" applyBorder="1" applyAlignment="1">
      <alignment horizontal="left" wrapText="1"/>
    </xf>
    <xf numFmtId="0" fontId="3" fillId="0" borderId="1" xfId="0" applyNumberFormat="1" applyFont="1" applyBorder="1" applyAlignment="1">
      <alignment horizontal="left" wrapText="1"/>
    </xf>
    <xf numFmtId="0" fontId="4" fillId="6" borderId="1" xfId="0" applyNumberFormat="1" applyFont="1" applyFill="1" applyBorder="1" applyAlignment="1">
      <alignment horizontal="left" wrapText="1"/>
    </xf>
    <xf numFmtId="0" fontId="5" fillId="7" borderId="1" xfId="0" applyNumberFormat="1" applyFont="1" applyFill="1" applyBorder="1" applyAlignment="1">
      <alignment horizontal="left" vertical="center" wrapText="1"/>
    </xf>
    <xf numFmtId="0" fontId="4" fillId="8" borderId="1" xfId="0" applyNumberFormat="1" applyFont="1" applyFill="1" applyBorder="1" applyAlignment="1">
      <alignment horizontal="left" wrapText="1"/>
    </xf>
    <xf numFmtId="0" fontId="6" fillId="0" borderId="1" xfId="0" applyNumberFormat="1" applyFont="1" applyBorder="1" applyAlignment="1">
      <alignment horizontal="left" wrapText="1"/>
    </xf>
    <xf numFmtId="0" fontId="9" fillId="0" borderId="1" xfId="0" applyFont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vertical="top" wrapText="1"/>
    </xf>
    <xf numFmtId="0" fontId="5" fillId="7" borderId="1" xfId="0" applyFont="1" applyFill="1" applyBorder="1" applyAlignment="1">
      <alignment horizontal="center" vertical="top" wrapText="1"/>
    </xf>
    <xf numFmtId="0" fontId="4" fillId="8" borderId="1" xfId="0" applyFont="1" applyFill="1" applyBorder="1" applyAlignment="1">
      <alignment horizontal="center" vertical="top" wrapText="1"/>
    </xf>
    <xf numFmtId="0" fontId="2" fillId="13" borderId="1" xfId="0" applyFont="1" applyFill="1" applyBorder="1" applyAlignment="1">
      <alignment horizontal="center" vertical="center" wrapText="1"/>
    </xf>
    <xf numFmtId="0" fontId="2" fillId="1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5" fontId="3" fillId="0" borderId="4" xfId="0" applyNumberFormat="1" applyFont="1" applyBorder="1" applyAlignment="1">
      <alignment horizontal="center" vertical="top" wrapText="1"/>
    </xf>
    <xf numFmtId="0" fontId="3" fillId="15" borderId="1" xfId="0" applyFont="1" applyFill="1" applyBorder="1" applyAlignment="1">
      <alignment horizontal="left" vertical="center" wrapText="1"/>
    </xf>
    <xf numFmtId="0" fontId="3" fillId="15" borderId="1" xfId="0" applyNumberFormat="1" applyFont="1" applyFill="1" applyBorder="1" applyAlignment="1">
      <alignment horizontal="left" vertical="center" wrapText="1"/>
    </xf>
    <xf numFmtId="164" fontId="3" fillId="15" borderId="1" xfId="0" applyNumberFormat="1" applyFont="1" applyFill="1" applyBorder="1" applyAlignment="1">
      <alignment horizontal="left" vertical="center" wrapText="1"/>
    </xf>
    <xf numFmtId="164" fontId="2" fillId="16" borderId="1" xfId="0" applyNumberFormat="1" applyFont="1" applyFill="1" applyBorder="1" applyAlignment="1">
      <alignment horizontal="left" vertical="center" wrapText="1"/>
    </xf>
    <xf numFmtId="165" fontId="3" fillId="15" borderId="4" xfId="0" applyNumberFormat="1" applyFont="1" applyFill="1" applyBorder="1" applyAlignment="1">
      <alignment horizontal="center" vertical="top" wrapText="1"/>
    </xf>
    <xf numFmtId="0" fontId="10" fillId="15" borderId="1" xfId="0" applyFont="1" applyFill="1" applyBorder="1" applyAlignment="1">
      <alignment horizontal="left" vertical="center" wrapText="1"/>
    </xf>
    <xf numFmtId="0" fontId="1" fillId="17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808D6-8076-4E83-BB6E-E4C32163801C}">
  <dimension ref="A1:H75"/>
  <sheetViews>
    <sheetView tabSelected="1" workbookViewId="0">
      <pane ySplit="2" topLeftCell="A3" activePane="bottomLeft" state="frozen"/>
      <selection pane="bottomLeft" activeCell="H6" sqref="H6:H15"/>
    </sheetView>
  </sheetViews>
  <sheetFormatPr baseColWidth="10" defaultColWidth="45.5703125" defaultRowHeight="18" customHeight="1" x14ac:dyDescent="0.25"/>
  <cols>
    <col min="2" max="2" width="12.85546875" customWidth="1"/>
    <col min="3" max="3" width="13.7109375" customWidth="1"/>
    <col min="4" max="4" width="12.7109375" customWidth="1"/>
    <col min="5" max="5" width="1" customWidth="1"/>
    <col min="6" max="6" width="1.28515625" customWidth="1"/>
    <col min="7" max="7" width="11.28515625" customWidth="1"/>
    <col min="8" max="8" width="71" style="80" customWidth="1"/>
  </cols>
  <sheetData>
    <row r="1" spans="1:8" ht="18" customHeight="1" x14ac:dyDescent="0.25">
      <c r="A1" s="88" t="s">
        <v>143</v>
      </c>
      <c r="B1" s="88"/>
      <c r="C1" s="88"/>
      <c r="D1" s="88"/>
      <c r="E1" s="88"/>
      <c r="F1" s="88"/>
      <c r="G1" s="88"/>
      <c r="H1" s="88"/>
    </row>
    <row r="2" spans="1:8" ht="57" customHeight="1" x14ac:dyDescent="0.25">
      <c r="A2" s="1" t="s">
        <v>142</v>
      </c>
      <c r="B2" s="1" t="s">
        <v>0</v>
      </c>
      <c r="C2" s="2" t="s">
        <v>1</v>
      </c>
      <c r="D2" s="1" t="s">
        <v>2</v>
      </c>
      <c r="E2" s="1" t="s">
        <v>3</v>
      </c>
      <c r="F2" s="1" t="s">
        <v>137</v>
      </c>
      <c r="G2" s="3" t="s">
        <v>4</v>
      </c>
      <c r="H2" s="71" t="s">
        <v>138</v>
      </c>
    </row>
    <row r="3" spans="1:8" ht="18" customHeight="1" x14ac:dyDescent="0.25">
      <c r="A3" s="87" t="s">
        <v>140</v>
      </c>
      <c r="B3" s="82"/>
      <c r="C3" s="83"/>
      <c r="D3" s="84"/>
      <c r="E3" s="84"/>
      <c r="F3" s="84"/>
      <c r="G3" s="85"/>
      <c r="H3" s="86"/>
    </row>
    <row r="4" spans="1:8" ht="29.25" customHeight="1" x14ac:dyDescent="0.25">
      <c r="A4" s="6" t="s">
        <v>144</v>
      </c>
      <c r="B4" s="7" t="s">
        <v>19</v>
      </c>
      <c r="C4" s="63" t="s">
        <v>19</v>
      </c>
      <c r="D4" s="8" t="s">
        <v>19</v>
      </c>
      <c r="E4" s="8"/>
      <c r="F4" s="8"/>
      <c r="G4" s="9" t="s">
        <v>141</v>
      </c>
      <c r="H4" s="81" t="s">
        <v>145</v>
      </c>
    </row>
    <row r="5" spans="1:8" ht="18" customHeight="1" x14ac:dyDescent="0.25">
      <c r="A5" s="4" t="s">
        <v>5</v>
      </c>
      <c r="B5" s="4"/>
      <c r="C5" s="5"/>
      <c r="D5" s="4"/>
      <c r="E5" s="4"/>
      <c r="F5" s="4"/>
      <c r="G5" s="4"/>
      <c r="H5" s="72"/>
    </row>
    <row r="6" spans="1:8" ht="18" customHeight="1" x14ac:dyDescent="0.25">
      <c r="A6" s="6" t="s">
        <v>6</v>
      </c>
      <c r="B6" s="7">
        <v>3</v>
      </c>
      <c r="C6" s="63" t="s">
        <v>7</v>
      </c>
      <c r="D6" s="8">
        <v>118.83</v>
      </c>
      <c r="E6" s="8">
        <v>19</v>
      </c>
      <c r="F6" s="8">
        <f t="shared" ref="F6:F15" si="0">0.15*D6</f>
        <v>17.8245</v>
      </c>
      <c r="G6" s="9">
        <f t="shared" ref="G6:G15" si="1">D6+F6-E6</f>
        <v>117.65449999999998</v>
      </c>
      <c r="H6" s="60" t="s">
        <v>22</v>
      </c>
    </row>
    <row r="7" spans="1:8" ht="18" customHeight="1" x14ac:dyDescent="0.25">
      <c r="A7" s="6" t="s">
        <v>8</v>
      </c>
      <c r="B7" s="7">
        <v>4</v>
      </c>
      <c r="C7" s="63" t="s">
        <v>9</v>
      </c>
      <c r="D7" s="8">
        <v>142.83000000000001</v>
      </c>
      <c r="E7" s="8">
        <v>19</v>
      </c>
      <c r="F7" s="8">
        <f t="shared" si="0"/>
        <v>21.424500000000002</v>
      </c>
      <c r="G7" s="9">
        <f t="shared" si="1"/>
        <v>145.25450000000001</v>
      </c>
      <c r="H7" s="61"/>
    </row>
    <row r="8" spans="1:8" ht="18" customHeight="1" x14ac:dyDescent="0.25">
      <c r="A8" s="6" t="s">
        <v>10</v>
      </c>
      <c r="B8" s="7">
        <v>4.9000000000000004</v>
      </c>
      <c r="C8" s="63" t="s">
        <v>11</v>
      </c>
      <c r="D8" s="8">
        <v>193.08</v>
      </c>
      <c r="E8" s="8">
        <v>19</v>
      </c>
      <c r="F8" s="8">
        <f t="shared" si="0"/>
        <v>28.962</v>
      </c>
      <c r="G8" s="9">
        <f t="shared" si="1"/>
        <v>203.042</v>
      </c>
      <c r="H8" s="61"/>
    </row>
    <row r="9" spans="1:8" ht="23.25" customHeight="1" x14ac:dyDescent="0.25">
      <c r="A9" s="6" t="s">
        <v>12</v>
      </c>
      <c r="B9" s="7">
        <v>9.6</v>
      </c>
      <c r="C9" s="63" t="s">
        <v>13</v>
      </c>
      <c r="D9" s="8">
        <v>234.99</v>
      </c>
      <c r="E9" s="8">
        <v>19</v>
      </c>
      <c r="F9" s="8">
        <f t="shared" si="0"/>
        <v>35.2485</v>
      </c>
      <c r="G9" s="9">
        <f t="shared" si="1"/>
        <v>251.23849999999999</v>
      </c>
      <c r="H9" s="61"/>
    </row>
    <row r="10" spans="1:8" ht="18" customHeight="1" x14ac:dyDescent="0.25">
      <c r="A10" s="6" t="s">
        <v>14</v>
      </c>
      <c r="B10" s="7">
        <v>4.5999999999999996</v>
      </c>
      <c r="C10" s="63" t="s">
        <v>15</v>
      </c>
      <c r="D10" s="8">
        <v>148.77000000000001</v>
      </c>
      <c r="E10" s="8">
        <v>19</v>
      </c>
      <c r="F10" s="8">
        <f t="shared" si="0"/>
        <v>22.3155</v>
      </c>
      <c r="G10" s="9">
        <f t="shared" si="1"/>
        <v>152.08550000000002</v>
      </c>
      <c r="H10" s="61"/>
    </row>
    <row r="11" spans="1:8" ht="18" customHeight="1" x14ac:dyDescent="0.25">
      <c r="A11" s="6" t="s">
        <v>16</v>
      </c>
      <c r="B11" s="7">
        <v>5.5</v>
      </c>
      <c r="C11" s="63" t="s">
        <v>17</v>
      </c>
      <c r="D11" s="8">
        <v>179.79</v>
      </c>
      <c r="E11" s="8">
        <v>19</v>
      </c>
      <c r="F11" s="8">
        <f t="shared" si="0"/>
        <v>26.968499999999999</v>
      </c>
      <c r="G11" s="9">
        <f t="shared" si="1"/>
        <v>187.7585</v>
      </c>
      <c r="H11" s="61"/>
    </row>
    <row r="12" spans="1:8" ht="18" customHeight="1" x14ac:dyDescent="0.25">
      <c r="A12" s="6" t="s">
        <v>18</v>
      </c>
      <c r="B12" s="7" t="s">
        <v>19</v>
      </c>
      <c r="C12" s="63" t="s">
        <v>19</v>
      </c>
      <c r="D12" s="8"/>
      <c r="E12" s="8"/>
      <c r="F12" s="8"/>
      <c r="G12" s="9">
        <v>50</v>
      </c>
      <c r="H12" s="61"/>
    </row>
    <row r="13" spans="1:8" ht="18" customHeight="1" x14ac:dyDescent="0.25">
      <c r="A13" s="6" t="s">
        <v>20</v>
      </c>
      <c r="B13" s="7">
        <v>2</v>
      </c>
      <c r="C13" s="63" t="s">
        <v>21</v>
      </c>
      <c r="D13" s="8">
        <v>122</v>
      </c>
      <c r="E13" s="8">
        <v>19</v>
      </c>
      <c r="F13" s="8">
        <f t="shared" si="0"/>
        <v>18.3</v>
      </c>
      <c r="G13" s="9">
        <f t="shared" si="1"/>
        <v>121.30000000000001</v>
      </c>
      <c r="H13" s="61"/>
    </row>
    <row r="14" spans="1:8" ht="18" customHeight="1" x14ac:dyDescent="0.25">
      <c r="A14" s="6" t="s">
        <v>23</v>
      </c>
      <c r="B14" s="7">
        <v>2.5</v>
      </c>
      <c r="C14" s="63" t="s">
        <v>24</v>
      </c>
      <c r="D14" s="8">
        <v>135</v>
      </c>
      <c r="E14" s="8">
        <v>19</v>
      </c>
      <c r="F14" s="8">
        <f t="shared" si="0"/>
        <v>20.25</v>
      </c>
      <c r="G14" s="9">
        <f t="shared" si="1"/>
        <v>136.25</v>
      </c>
      <c r="H14" s="61"/>
    </row>
    <row r="15" spans="1:8" ht="18" customHeight="1" x14ac:dyDescent="0.25">
      <c r="A15" s="6" t="s">
        <v>25</v>
      </c>
      <c r="B15" s="7">
        <v>3</v>
      </c>
      <c r="C15" s="63" t="s">
        <v>26</v>
      </c>
      <c r="D15" s="8">
        <v>87.22</v>
      </c>
      <c r="E15" s="8">
        <v>19</v>
      </c>
      <c r="F15" s="8">
        <f t="shared" si="0"/>
        <v>13.083</v>
      </c>
      <c r="G15" s="9">
        <f t="shared" si="1"/>
        <v>81.302999999999997</v>
      </c>
      <c r="H15" s="62"/>
    </row>
    <row r="16" spans="1:8" ht="18" customHeight="1" x14ac:dyDescent="0.25">
      <c r="A16" s="10" t="s">
        <v>27</v>
      </c>
      <c r="B16" s="11"/>
      <c r="C16" s="64"/>
      <c r="D16" s="11"/>
      <c r="E16" s="11"/>
      <c r="F16" s="11"/>
      <c r="G16" s="11"/>
      <c r="H16" s="73"/>
    </row>
    <row r="17" spans="1:8" ht="18" customHeight="1" x14ac:dyDescent="0.25">
      <c r="A17" s="12" t="s">
        <v>28</v>
      </c>
      <c r="B17" s="13" t="s">
        <v>29</v>
      </c>
      <c r="C17" s="65" t="s">
        <v>30</v>
      </c>
      <c r="D17" s="15"/>
      <c r="E17" s="16"/>
      <c r="F17" s="15"/>
      <c r="G17" s="17">
        <v>100</v>
      </c>
      <c r="H17" s="57" t="s">
        <v>136</v>
      </c>
    </row>
    <row r="18" spans="1:8" ht="18" customHeight="1" x14ac:dyDescent="0.25">
      <c r="A18" s="12" t="s">
        <v>31</v>
      </c>
      <c r="B18" s="13" t="s">
        <v>32</v>
      </c>
      <c r="C18" s="65" t="s">
        <v>33</v>
      </c>
      <c r="D18" s="15"/>
      <c r="E18" s="16"/>
      <c r="F18" s="15"/>
      <c r="G18" s="17">
        <v>140</v>
      </c>
      <c r="H18" s="58"/>
    </row>
    <row r="19" spans="1:8" ht="18" customHeight="1" x14ac:dyDescent="0.25">
      <c r="A19" s="12" t="s">
        <v>34</v>
      </c>
      <c r="B19" s="13" t="s">
        <v>35</v>
      </c>
      <c r="C19" s="65" t="s">
        <v>36</v>
      </c>
      <c r="D19" s="15"/>
      <c r="E19" s="16"/>
      <c r="F19" s="15"/>
      <c r="G19" s="17">
        <v>175</v>
      </c>
      <c r="H19" s="58"/>
    </row>
    <row r="20" spans="1:8" ht="18" customHeight="1" x14ac:dyDescent="0.25">
      <c r="A20" s="12" t="s">
        <v>37</v>
      </c>
      <c r="B20" s="13" t="s">
        <v>38</v>
      </c>
      <c r="C20" s="65" t="s">
        <v>38</v>
      </c>
      <c r="D20" s="15"/>
      <c r="E20" s="16"/>
      <c r="F20" s="15"/>
      <c r="G20" s="17" t="s">
        <v>39</v>
      </c>
      <c r="H20" s="59"/>
    </row>
    <row r="21" spans="1:8" ht="18" customHeight="1" x14ac:dyDescent="0.25">
      <c r="A21" s="18" t="s">
        <v>40</v>
      </c>
      <c r="B21" s="19"/>
      <c r="C21" s="66"/>
      <c r="D21" s="19"/>
      <c r="E21" s="19"/>
      <c r="F21" s="19"/>
      <c r="G21" s="19"/>
      <c r="H21" s="74"/>
    </row>
    <row r="22" spans="1:8" ht="34.5" customHeight="1" x14ac:dyDescent="0.25">
      <c r="A22" s="6" t="s">
        <v>135</v>
      </c>
      <c r="B22" s="7" t="s">
        <v>19</v>
      </c>
      <c r="C22" s="63" t="s">
        <v>19</v>
      </c>
      <c r="D22" s="8" t="s">
        <v>19</v>
      </c>
      <c r="E22" s="8" t="s">
        <v>19</v>
      </c>
      <c r="F22" s="8" t="s">
        <v>19</v>
      </c>
      <c r="G22" s="9">
        <v>50</v>
      </c>
      <c r="H22" s="75" t="s">
        <v>139</v>
      </c>
    </row>
    <row r="23" spans="1:8" ht="18" customHeight="1" x14ac:dyDescent="0.25">
      <c r="A23" s="20" t="s">
        <v>41</v>
      </c>
      <c r="B23" s="20"/>
      <c r="C23" s="67"/>
      <c r="D23" s="20"/>
      <c r="E23" s="20"/>
      <c r="F23" s="20"/>
      <c r="G23" s="20"/>
      <c r="H23" s="76"/>
    </row>
    <row r="24" spans="1:8" ht="18" customHeight="1" x14ac:dyDescent="0.25">
      <c r="A24" s="21" t="s">
        <v>42</v>
      </c>
      <c r="B24" s="22">
        <v>7.8</v>
      </c>
      <c r="C24" s="63" t="s">
        <v>43</v>
      </c>
      <c r="D24" s="23">
        <v>95.82</v>
      </c>
      <c r="E24" s="16">
        <v>19</v>
      </c>
      <c r="F24" s="24">
        <f t="shared" ref="F24:F27" si="2">D24*0.15</f>
        <v>14.372999999999999</v>
      </c>
      <c r="G24" s="9">
        <f t="shared" ref="G24:G27" si="3">D24+F24-E24</f>
        <v>91.192999999999998</v>
      </c>
      <c r="H24" s="57" t="s">
        <v>136</v>
      </c>
    </row>
    <row r="25" spans="1:8" ht="18" customHeight="1" x14ac:dyDescent="0.25">
      <c r="A25" s="21" t="s">
        <v>44</v>
      </c>
      <c r="B25" s="22">
        <v>11.5</v>
      </c>
      <c r="C25" s="63" t="s">
        <v>45</v>
      </c>
      <c r="D25" s="23">
        <v>139.33000000000001</v>
      </c>
      <c r="E25" s="16">
        <v>19</v>
      </c>
      <c r="F25" s="24">
        <f t="shared" si="2"/>
        <v>20.8995</v>
      </c>
      <c r="G25" s="9">
        <f t="shared" si="3"/>
        <v>141.2295</v>
      </c>
      <c r="H25" s="58"/>
    </row>
    <row r="26" spans="1:8" ht="18" customHeight="1" x14ac:dyDescent="0.25">
      <c r="A26" s="21" t="s">
        <v>46</v>
      </c>
      <c r="B26" s="22">
        <v>12.5</v>
      </c>
      <c r="C26" s="63" t="s">
        <v>47</v>
      </c>
      <c r="D26" s="23">
        <v>164.67</v>
      </c>
      <c r="E26" s="16">
        <v>19</v>
      </c>
      <c r="F26" s="24">
        <f t="shared" si="2"/>
        <v>24.700499999999998</v>
      </c>
      <c r="G26" s="9">
        <f t="shared" si="3"/>
        <v>170.37049999999999</v>
      </c>
      <c r="H26" s="58"/>
    </row>
    <row r="27" spans="1:8" ht="18" customHeight="1" x14ac:dyDescent="0.25">
      <c r="A27" s="6" t="s">
        <v>48</v>
      </c>
      <c r="B27" s="7">
        <v>15.4</v>
      </c>
      <c r="C27" s="63" t="s">
        <v>49</v>
      </c>
      <c r="D27" s="8">
        <v>173.59</v>
      </c>
      <c r="E27" s="16">
        <v>19</v>
      </c>
      <c r="F27" s="24">
        <f t="shared" si="2"/>
        <v>26.038499999999999</v>
      </c>
      <c r="G27" s="9">
        <f t="shared" si="3"/>
        <v>180.6285</v>
      </c>
      <c r="H27" s="59"/>
    </row>
    <row r="28" spans="1:8" ht="18" customHeight="1" x14ac:dyDescent="0.25">
      <c r="A28" s="25" t="s">
        <v>50</v>
      </c>
      <c r="B28" s="26"/>
      <c r="C28" s="68"/>
      <c r="D28" s="26"/>
      <c r="E28" s="26"/>
      <c r="F28" s="26"/>
      <c r="G28" s="26"/>
      <c r="H28" s="77"/>
    </row>
    <row r="29" spans="1:8" ht="18" customHeight="1" x14ac:dyDescent="0.25">
      <c r="A29" s="27" t="s">
        <v>51</v>
      </c>
      <c r="B29" s="28">
        <v>11</v>
      </c>
      <c r="C29" s="69" t="s">
        <v>52</v>
      </c>
      <c r="D29" s="30">
        <v>230.35</v>
      </c>
      <c r="E29" s="16">
        <v>19</v>
      </c>
      <c r="F29" s="15">
        <f>D29*0.35</f>
        <v>80.622499999999988</v>
      </c>
      <c r="G29" s="17">
        <f t="shared" ref="G29:G35" si="4">D29+F29-E29</f>
        <v>291.97249999999997</v>
      </c>
      <c r="H29" s="57" t="s">
        <v>136</v>
      </c>
    </row>
    <row r="30" spans="1:8" ht="18" customHeight="1" x14ac:dyDescent="0.25">
      <c r="A30" s="27" t="s">
        <v>53</v>
      </c>
      <c r="B30" s="28">
        <v>3.7</v>
      </c>
      <c r="C30" s="69" t="s">
        <v>54</v>
      </c>
      <c r="D30" s="30">
        <v>82.24</v>
      </c>
      <c r="E30" s="16">
        <v>19</v>
      </c>
      <c r="F30" s="15">
        <f>D30*0.355</f>
        <v>29.195199999999996</v>
      </c>
      <c r="G30" s="17">
        <f t="shared" si="4"/>
        <v>92.435199999999995</v>
      </c>
      <c r="H30" s="58"/>
    </row>
    <row r="31" spans="1:8" ht="27.75" customHeight="1" x14ac:dyDescent="0.25">
      <c r="A31" s="27" t="s">
        <v>55</v>
      </c>
      <c r="B31" s="28">
        <v>4.3</v>
      </c>
      <c r="C31" s="69" t="s">
        <v>56</v>
      </c>
      <c r="D31" s="30">
        <v>111.25</v>
      </c>
      <c r="E31" s="16">
        <v>19</v>
      </c>
      <c r="F31" s="15">
        <f t="shared" ref="F31:F35" si="5">D31*0.35</f>
        <v>38.9375</v>
      </c>
      <c r="G31" s="17">
        <f t="shared" si="4"/>
        <v>131.1875</v>
      </c>
      <c r="H31" s="58"/>
    </row>
    <row r="32" spans="1:8" ht="29.25" customHeight="1" x14ac:dyDescent="0.25">
      <c r="A32" s="27" t="s">
        <v>57</v>
      </c>
      <c r="B32" s="28">
        <v>4.9000000000000004</v>
      </c>
      <c r="C32" s="69" t="s">
        <v>58</v>
      </c>
      <c r="D32" s="30">
        <v>126.58</v>
      </c>
      <c r="E32" s="16">
        <v>19</v>
      </c>
      <c r="F32" s="15">
        <f t="shared" si="5"/>
        <v>44.302999999999997</v>
      </c>
      <c r="G32" s="17">
        <f t="shared" si="4"/>
        <v>151.88299999999998</v>
      </c>
      <c r="H32" s="58"/>
    </row>
    <row r="33" spans="1:8" ht="28.5" customHeight="1" x14ac:dyDescent="0.25">
      <c r="A33" s="27" t="s">
        <v>59</v>
      </c>
      <c r="B33" s="28">
        <v>5.5</v>
      </c>
      <c r="C33" s="69" t="s">
        <v>60</v>
      </c>
      <c r="D33" s="30">
        <v>166.61</v>
      </c>
      <c r="E33" s="16">
        <v>19</v>
      </c>
      <c r="F33" s="15">
        <f t="shared" si="5"/>
        <v>58.313499999999998</v>
      </c>
      <c r="G33" s="17">
        <f t="shared" si="4"/>
        <v>205.92350000000002</v>
      </c>
      <c r="H33" s="58"/>
    </row>
    <row r="34" spans="1:8" ht="26.25" customHeight="1" x14ac:dyDescent="0.25">
      <c r="A34" s="27" t="s">
        <v>61</v>
      </c>
      <c r="B34" s="28">
        <v>6.1</v>
      </c>
      <c r="C34" s="29" t="s">
        <v>62</v>
      </c>
      <c r="D34" s="30">
        <v>203.41</v>
      </c>
      <c r="E34" s="16">
        <v>19</v>
      </c>
      <c r="F34" s="15">
        <f t="shared" si="5"/>
        <v>71.1935</v>
      </c>
      <c r="G34" s="17">
        <f t="shared" si="4"/>
        <v>255.6035</v>
      </c>
      <c r="H34" s="58"/>
    </row>
    <row r="35" spans="1:8" ht="29.25" customHeight="1" x14ac:dyDescent="0.25">
      <c r="A35" s="27" t="s">
        <v>63</v>
      </c>
      <c r="B35" s="28">
        <v>7.3</v>
      </c>
      <c r="C35" s="29" t="s">
        <v>64</v>
      </c>
      <c r="D35" s="30">
        <v>230.97</v>
      </c>
      <c r="E35" s="16">
        <v>19</v>
      </c>
      <c r="F35" s="15">
        <f t="shared" si="5"/>
        <v>80.839500000000001</v>
      </c>
      <c r="G35" s="17">
        <f t="shared" si="4"/>
        <v>292.80950000000001</v>
      </c>
      <c r="H35" s="59"/>
    </row>
    <row r="36" spans="1:8" ht="18" customHeight="1" x14ac:dyDescent="0.25">
      <c r="A36" s="31" t="s">
        <v>65</v>
      </c>
      <c r="B36" s="32"/>
      <c r="C36" s="33"/>
      <c r="D36" s="32"/>
      <c r="E36" s="32"/>
      <c r="F36" s="32"/>
      <c r="G36" s="32"/>
      <c r="H36" s="34"/>
    </row>
    <row r="37" spans="1:8" ht="18" customHeight="1" x14ac:dyDescent="0.25">
      <c r="A37" s="35" t="s">
        <v>66</v>
      </c>
      <c r="B37" s="36" t="s">
        <v>38</v>
      </c>
      <c r="C37" s="37" t="s">
        <v>38</v>
      </c>
      <c r="D37" s="16"/>
      <c r="E37" s="16"/>
      <c r="F37" s="16"/>
      <c r="G37" s="38">
        <v>110</v>
      </c>
      <c r="H37" s="57" t="s">
        <v>136</v>
      </c>
    </row>
    <row r="38" spans="1:8" ht="18" customHeight="1" x14ac:dyDescent="0.25">
      <c r="A38" s="35" t="s">
        <v>67</v>
      </c>
      <c r="B38" s="36" t="s">
        <v>38</v>
      </c>
      <c r="C38" s="37" t="s">
        <v>38</v>
      </c>
      <c r="D38" s="16"/>
      <c r="E38" s="16"/>
      <c r="F38" s="16"/>
      <c r="G38" s="38">
        <v>130</v>
      </c>
      <c r="H38" s="58"/>
    </row>
    <row r="39" spans="1:8" ht="18" customHeight="1" x14ac:dyDescent="0.25">
      <c r="A39" s="35" t="s">
        <v>68</v>
      </c>
      <c r="B39" s="36">
        <v>2.2999999999999998</v>
      </c>
      <c r="C39" s="37" t="s">
        <v>69</v>
      </c>
      <c r="D39" s="16">
        <v>162.22999999999999</v>
      </c>
      <c r="E39" s="16">
        <v>19</v>
      </c>
      <c r="F39" s="16">
        <f t="shared" ref="F39:F42" si="6">0.15*D39</f>
        <v>24.334499999999998</v>
      </c>
      <c r="G39" s="38">
        <f t="shared" ref="G39:G42" si="7">D39+F39-E39</f>
        <v>167.56449999999998</v>
      </c>
      <c r="H39" s="58"/>
    </row>
    <row r="40" spans="1:8" ht="18" customHeight="1" x14ac:dyDescent="0.25">
      <c r="A40" s="35" t="s">
        <v>70</v>
      </c>
      <c r="B40" s="36">
        <v>2.7</v>
      </c>
      <c r="C40" s="37" t="s">
        <v>71</v>
      </c>
      <c r="D40" s="16">
        <v>179.74</v>
      </c>
      <c r="E40" s="16">
        <v>19</v>
      </c>
      <c r="F40" s="16">
        <f t="shared" si="6"/>
        <v>26.961000000000002</v>
      </c>
      <c r="G40" s="38">
        <f t="shared" si="7"/>
        <v>187.70100000000002</v>
      </c>
      <c r="H40" s="58"/>
    </row>
    <row r="41" spans="1:8" ht="18" customHeight="1" x14ac:dyDescent="0.25">
      <c r="A41" s="35" t="s">
        <v>72</v>
      </c>
      <c r="B41" s="36">
        <v>3.2</v>
      </c>
      <c r="C41" s="37" t="s">
        <v>73</v>
      </c>
      <c r="D41" s="16">
        <v>202.37</v>
      </c>
      <c r="E41" s="16">
        <v>19</v>
      </c>
      <c r="F41" s="16">
        <f t="shared" si="6"/>
        <v>30.355499999999999</v>
      </c>
      <c r="G41" s="38">
        <f t="shared" si="7"/>
        <v>213.72550000000001</v>
      </c>
      <c r="H41" s="58"/>
    </row>
    <row r="42" spans="1:8" ht="18" customHeight="1" x14ac:dyDescent="0.25">
      <c r="A42" s="35" t="s">
        <v>74</v>
      </c>
      <c r="B42" s="36">
        <v>3.7</v>
      </c>
      <c r="C42" s="37" t="s">
        <v>75</v>
      </c>
      <c r="D42" s="16">
        <v>223.7</v>
      </c>
      <c r="E42" s="16">
        <v>19</v>
      </c>
      <c r="F42" s="16">
        <f t="shared" si="6"/>
        <v>33.555</v>
      </c>
      <c r="G42" s="38">
        <f t="shared" si="7"/>
        <v>238.255</v>
      </c>
      <c r="H42" s="59"/>
    </row>
    <row r="43" spans="1:8" ht="18" customHeight="1" x14ac:dyDescent="0.25">
      <c r="A43" s="39" t="s">
        <v>76</v>
      </c>
      <c r="B43" s="39"/>
      <c r="C43" s="40"/>
      <c r="D43" s="39"/>
      <c r="E43" s="39"/>
      <c r="F43" s="39"/>
      <c r="G43" s="39"/>
      <c r="H43" s="41"/>
    </row>
    <row r="44" spans="1:8" ht="18" customHeight="1" x14ac:dyDescent="0.25">
      <c r="A44" s="12" t="s">
        <v>77</v>
      </c>
      <c r="B44" s="13">
        <v>2.9</v>
      </c>
      <c r="C44" s="42" t="s">
        <v>78</v>
      </c>
      <c r="D44" s="15">
        <v>107.11</v>
      </c>
      <c r="E44" s="15">
        <v>19</v>
      </c>
      <c r="F44" s="15">
        <f t="shared" ref="F44:F48" si="8">0.15*D44</f>
        <v>16.066499999999998</v>
      </c>
      <c r="G44" s="17">
        <f t="shared" ref="G44:G48" si="9">D44+F44-E44</f>
        <v>104.1765</v>
      </c>
      <c r="H44" s="57" t="s">
        <v>136</v>
      </c>
    </row>
    <row r="45" spans="1:8" ht="18" customHeight="1" x14ac:dyDescent="0.25">
      <c r="A45" s="12" t="s">
        <v>79</v>
      </c>
      <c r="B45" s="13">
        <v>3.3</v>
      </c>
      <c r="C45" s="42" t="s">
        <v>80</v>
      </c>
      <c r="D45" s="15">
        <v>127.44</v>
      </c>
      <c r="E45" s="15">
        <v>19</v>
      </c>
      <c r="F45" s="15">
        <f t="shared" si="8"/>
        <v>19.116</v>
      </c>
      <c r="G45" s="17">
        <f t="shared" si="9"/>
        <v>127.55599999999998</v>
      </c>
      <c r="H45" s="58"/>
    </row>
    <row r="46" spans="1:8" ht="18" customHeight="1" x14ac:dyDescent="0.25">
      <c r="A46" s="12" t="s">
        <v>81</v>
      </c>
      <c r="B46" s="13">
        <v>4.0999999999999996</v>
      </c>
      <c r="C46" s="42" t="s">
        <v>82</v>
      </c>
      <c r="D46" s="15">
        <v>154.54</v>
      </c>
      <c r="E46" s="15">
        <v>19</v>
      </c>
      <c r="F46" s="15">
        <f t="shared" si="8"/>
        <v>23.180999999999997</v>
      </c>
      <c r="G46" s="17">
        <f t="shared" si="9"/>
        <v>158.721</v>
      </c>
      <c r="H46" s="58"/>
    </row>
    <row r="47" spans="1:8" ht="18" customHeight="1" x14ac:dyDescent="0.25">
      <c r="A47" s="12" t="s">
        <v>83</v>
      </c>
      <c r="B47" s="13">
        <v>3.4</v>
      </c>
      <c r="C47" s="14" t="s">
        <v>84</v>
      </c>
      <c r="D47" s="13">
        <v>123.7</v>
      </c>
      <c r="E47" s="15">
        <v>19</v>
      </c>
      <c r="F47" s="15">
        <f t="shared" si="8"/>
        <v>18.555</v>
      </c>
      <c r="G47" s="17">
        <f t="shared" si="9"/>
        <v>123.255</v>
      </c>
      <c r="H47" s="58"/>
    </row>
    <row r="48" spans="1:8" ht="18" customHeight="1" x14ac:dyDescent="0.25">
      <c r="A48" s="12" t="s">
        <v>85</v>
      </c>
      <c r="B48" s="13">
        <v>4.2</v>
      </c>
      <c r="C48" s="14" t="s">
        <v>86</v>
      </c>
      <c r="D48" s="13">
        <v>138.19999999999999</v>
      </c>
      <c r="E48" s="15">
        <v>19</v>
      </c>
      <c r="F48" s="15">
        <f t="shared" si="8"/>
        <v>20.729999999999997</v>
      </c>
      <c r="G48" s="17">
        <f t="shared" si="9"/>
        <v>139.92999999999998</v>
      </c>
      <c r="H48" s="59"/>
    </row>
    <row r="49" spans="1:8" ht="18" customHeight="1" x14ac:dyDescent="0.25">
      <c r="A49" s="43" t="s">
        <v>87</v>
      </c>
      <c r="B49" s="43"/>
      <c r="C49" s="44"/>
      <c r="D49" s="43"/>
      <c r="E49" s="43"/>
      <c r="F49" s="43"/>
      <c r="G49" s="43"/>
      <c r="H49" s="45"/>
    </row>
    <row r="50" spans="1:8" ht="18" customHeight="1" x14ac:dyDescent="0.25">
      <c r="A50" s="12" t="s">
        <v>88</v>
      </c>
      <c r="B50" s="13">
        <v>3</v>
      </c>
      <c r="C50" s="14" t="s">
        <v>89</v>
      </c>
      <c r="D50" s="15">
        <v>153.69999999999999</v>
      </c>
      <c r="E50" s="15">
        <v>19</v>
      </c>
      <c r="F50" s="15">
        <f t="shared" ref="F50:F51" si="10">0.15*D50</f>
        <v>23.054999999999996</v>
      </c>
      <c r="G50" s="17">
        <f t="shared" ref="G50:G51" si="11">D50+F50-E50</f>
        <v>157.755</v>
      </c>
      <c r="H50" s="56" t="s">
        <v>136</v>
      </c>
    </row>
    <row r="51" spans="1:8" ht="18" customHeight="1" x14ac:dyDescent="0.25">
      <c r="A51" s="12" t="s">
        <v>90</v>
      </c>
      <c r="B51" s="13">
        <v>4</v>
      </c>
      <c r="C51" s="14" t="s">
        <v>26</v>
      </c>
      <c r="D51" s="15">
        <v>195.1</v>
      </c>
      <c r="E51" s="15">
        <v>19</v>
      </c>
      <c r="F51" s="15">
        <f t="shared" si="10"/>
        <v>29.264999999999997</v>
      </c>
      <c r="G51" s="17">
        <f t="shared" si="11"/>
        <v>205.36499999999998</v>
      </c>
      <c r="H51" s="70"/>
    </row>
    <row r="52" spans="1:8" ht="18" customHeight="1" x14ac:dyDescent="0.25">
      <c r="A52" s="46" t="s">
        <v>91</v>
      </c>
      <c r="B52" s="46"/>
      <c r="C52" s="47"/>
      <c r="D52" s="46"/>
      <c r="E52" s="46"/>
      <c r="F52" s="46"/>
      <c r="G52" s="46"/>
      <c r="H52" s="48"/>
    </row>
    <row r="53" spans="1:8" ht="18" customHeight="1" x14ac:dyDescent="0.25">
      <c r="A53" s="12" t="s">
        <v>92</v>
      </c>
      <c r="B53" s="13">
        <v>3</v>
      </c>
      <c r="C53" s="14" t="s">
        <v>93</v>
      </c>
      <c r="D53" s="15">
        <v>95.21</v>
      </c>
      <c r="E53" s="15">
        <v>19</v>
      </c>
      <c r="F53" s="15">
        <f t="shared" ref="F53:F66" si="12">0.15*D53</f>
        <v>14.281499999999999</v>
      </c>
      <c r="G53" s="17">
        <f t="shared" ref="G53:G66" si="13">D53+F53-E53</f>
        <v>90.491499999999988</v>
      </c>
      <c r="H53" s="57" t="s">
        <v>136</v>
      </c>
    </row>
    <row r="54" spans="1:8" ht="18" customHeight="1" x14ac:dyDescent="0.25">
      <c r="A54" s="12" t="s">
        <v>94</v>
      </c>
      <c r="B54" s="13">
        <v>3.5</v>
      </c>
      <c r="C54" s="14" t="s">
        <v>95</v>
      </c>
      <c r="D54" s="15">
        <v>105.27</v>
      </c>
      <c r="E54" s="15">
        <v>19</v>
      </c>
      <c r="F54" s="15">
        <f t="shared" si="12"/>
        <v>15.790499999999998</v>
      </c>
      <c r="G54" s="17">
        <f t="shared" si="13"/>
        <v>102.06049999999999</v>
      </c>
      <c r="H54" s="58"/>
    </row>
    <row r="55" spans="1:8" ht="18" customHeight="1" x14ac:dyDescent="0.25">
      <c r="A55" s="12" t="s">
        <v>96</v>
      </c>
      <c r="B55" s="13">
        <v>4</v>
      </c>
      <c r="C55" s="14" t="s">
        <v>97</v>
      </c>
      <c r="D55" s="15">
        <v>114.1</v>
      </c>
      <c r="E55" s="15">
        <v>19</v>
      </c>
      <c r="F55" s="15">
        <f t="shared" si="12"/>
        <v>17.114999999999998</v>
      </c>
      <c r="G55" s="17">
        <f t="shared" si="13"/>
        <v>112.215</v>
      </c>
      <c r="H55" s="58"/>
    </row>
    <row r="56" spans="1:8" ht="18" customHeight="1" x14ac:dyDescent="0.25">
      <c r="A56" s="12" t="s">
        <v>98</v>
      </c>
      <c r="B56" s="13">
        <v>4.5</v>
      </c>
      <c r="C56" s="14" t="s">
        <v>99</v>
      </c>
      <c r="D56" s="15">
        <v>124.78</v>
      </c>
      <c r="E56" s="15">
        <v>19</v>
      </c>
      <c r="F56" s="15">
        <f t="shared" si="12"/>
        <v>18.716999999999999</v>
      </c>
      <c r="G56" s="17">
        <f t="shared" si="13"/>
        <v>124.49700000000001</v>
      </c>
      <c r="H56" s="58"/>
    </row>
    <row r="57" spans="1:8" ht="18" customHeight="1" x14ac:dyDescent="0.25">
      <c r="A57" s="12" t="s">
        <v>100</v>
      </c>
      <c r="B57" s="13">
        <v>6</v>
      </c>
      <c r="C57" s="14" t="s">
        <v>101</v>
      </c>
      <c r="D57" s="15">
        <v>183.5</v>
      </c>
      <c r="E57" s="15">
        <v>19</v>
      </c>
      <c r="F57" s="15">
        <f t="shared" si="12"/>
        <v>27.524999999999999</v>
      </c>
      <c r="G57" s="17">
        <f t="shared" si="13"/>
        <v>192.02500000000001</v>
      </c>
      <c r="H57" s="58"/>
    </row>
    <row r="58" spans="1:8" ht="18" customHeight="1" x14ac:dyDescent="0.25">
      <c r="A58" s="12" t="s">
        <v>102</v>
      </c>
      <c r="B58" s="49">
        <v>3.7</v>
      </c>
      <c r="C58" s="14" t="s">
        <v>103</v>
      </c>
      <c r="D58" s="15">
        <v>112.33</v>
      </c>
      <c r="E58" s="15">
        <v>19</v>
      </c>
      <c r="F58" s="15">
        <f t="shared" si="12"/>
        <v>16.849499999999999</v>
      </c>
      <c r="G58" s="17">
        <f t="shared" si="13"/>
        <v>110.17949999999999</v>
      </c>
      <c r="H58" s="58"/>
    </row>
    <row r="59" spans="1:8" ht="18" customHeight="1" x14ac:dyDescent="0.25">
      <c r="A59" s="12" t="s">
        <v>104</v>
      </c>
      <c r="B59" s="49">
        <v>5.8</v>
      </c>
      <c r="C59" s="14" t="s">
        <v>105</v>
      </c>
      <c r="D59" s="15">
        <v>180.14</v>
      </c>
      <c r="E59" s="15">
        <v>19</v>
      </c>
      <c r="F59" s="15">
        <f t="shared" si="12"/>
        <v>27.020999999999997</v>
      </c>
      <c r="G59" s="17">
        <f t="shared" si="13"/>
        <v>188.16099999999997</v>
      </c>
      <c r="H59" s="58"/>
    </row>
    <row r="60" spans="1:8" ht="18" customHeight="1" x14ac:dyDescent="0.25">
      <c r="A60" s="12" t="s">
        <v>106</v>
      </c>
      <c r="B60" s="49">
        <v>7.9</v>
      </c>
      <c r="C60" s="14" t="s">
        <v>107</v>
      </c>
      <c r="D60" s="15">
        <v>223.6</v>
      </c>
      <c r="E60" s="15">
        <v>19</v>
      </c>
      <c r="F60" s="15">
        <f t="shared" si="12"/>
        <v>33.54</v>
      </c>
      <c r="G60" s="17">
        <f t="shared" si="13"/>
        <v>238.14</v>
      </c>
      <c r="H60" s="58"/>
    </row>
    <row r="61" spans="1:8" ht="25.5" customHeight="1" x14ac:dyDescent="0.25">
      <c r="A61" s="12" t="s">
        <v>108</v>
      </c>
      <c r="B61" s="13">
        <v>3.4</v>
      </c>
      <c r="C61" s="14" t="s">
        <v>109</v>
      </c>
      <c r="D61" s="15">
        <v>180.15</v>
      </c>
      <c r="E61" s="15">
        <v>19</v>
      </c>
      <c r="F61" s="15">
        <f t="shared" si="12"/>
        <v>27.022500000000001</v>
      </c>
      <c r="G61" s="17">
        <f t="shared" si="13"/>
        <v>188.17250000000001</v>
      </c>
      <c r="H61" s="58"/>
    </row>
    <row r="62" spans="1:8" ht="29.25" customHeight="1" x14ac:dyDescent="0.25">
      <c r="A62" s="12" t="s">
        <v>110</v>
      </c>
      <c r="B62" s="13">
        <v>3.8</v>
      </c>
      <c r="C62" s="14" t="s">
        <v>111</v>
      </c>
      <c r="D62" s="15">
        <v>222.25</v>
      </c>
      <c r="E62" s="15">
        <v>19</v>
      </c>
      <c r="F62" s="15">
        <f t="shared" si="12"/>
        <v>33.337499999999999</v>
      </c>
      <c r="G62" s="17">
        <f t="shared" si="13"/>
        <v>236.58750000000001</v>
      </c>
      <c r="H62" s="58"/>
    </row>
    <row r="63" spans="1:8" ht="18" customHeight="1" x14ac:dyDescent="0.25">
      <c r="A63" s="12" t="s">
        <v>112</v>
      </c>
      <c r="B63" s="13">
        <v>3.1</v>
      </c>
      <c r="C63" s="14" t="s">
        <v>113</v>
      </c>
      <c r="D63" s="13">
        <v>49.85</v>
      </c>
      <c r="E63" s="13">
        <v>19</v>
      </c>
      <c r="F63" s="15">
        <f t="shared" si="12"/>
        <v>7.4775</v>
      </c>
      <c r="G63" s="17">
        <f t="shared" si="13"/>
        <v>38.327500000000001</v>
      </c>
      <c r="H63" s="58"/>
    </row>
    <row r="64" spans="1:8" ht="18" customHeight="1" x14ac:dyDescent="0.25">
      <c r="A64" s="12" t="s">
        <v>114</v>
      </c>
      <c r="B64" s="13">
        <v>6.1</v>
      </c>
      <c r="C64" s="14" t="s">
        <v>115</v>
      </c>
      <c r="D64" s="13">
        <v>63.35</v>
      </c>
      <c r="E64" s="13">
        <v>19</v>
      </c>
      <c r="F64" s="15">
        <f t="shared" si="12"/>
        <v>9.5024999999999995</v>
      </c>
      <c r="G64" s="17">
        <f t="shared" si="13"/>
        <v>53.852500000000006</v>
      </c>
      <c r="H64" s="58"/>
    </row>
    <row r="65" spans="1:8" ht="18" customHeight="1" x14ac:dyDescent="0.25">
      <c r="A65" s="12" t="s">
        <v>116</v>
      </c>
      <c r="B65" s="13">
        <v>9.1999999999999993</v>
      </c>
      <c r="C65" s="14" t="s">
        <v>117</v>
      </c>
      <c r="D65" s="13">
        <v>84.84</v>
      </c>
      <c r="E65" s="13">
        <v>19</v>
      </c>
      <c r="F65" s="15">
        <f t="shared" si="12"/>
        <v>12.726000000000001</v>
      </c>
      <c r="G65" s="17">
        <f t="shared" si="13"/>
        <v>78.566000000000003</v>
      </c>
      <c r="H65" s="58"/>
    </row>
    <row r="66" spans="1:8" ht="18" customHeight="1" x14ac:dyDescent="0.25">
      <c r="A66" s="12" t="s">
        <v>118</v>
      </c>
      <c r="B66" s="13">
        <v>12.2</v>
      </c>
      <c r="C66" s="14" t="s">
        <v>119</v>
      </c>
      <c r="D66" s="13">
        <v>103.43</v>
      </c>
      <c r="E66" s="13">
        <v>19</v>
      </c>
      <c r="F66" s="15">
        <f t="shared" si="12"/>
        <v>15.5145</v>
      </c>
      <c r="G66" s="17">
        <f t="shared" si="13"/>
        <v>99.944500000000005</v>
      </c>
      <c r="H66" s="59"/>
    </row>
    <row r="67" spans="1:8" ht="18" customHeight="1" x14ac:dyDescent="0.25">
      <c r="A67" s="50" t="s">
        <v>120</v>
      </c>
      <c r="B67" s="50"/>
      <c r="C67" s="51"/>
      <c r="D67" s="50"/>
      <c r="E67" s="50"/>
      <c r="F67" s="50"/>
      <c r="G67" s="50"/>
      <c r="H67" s="78"/>
    </row>
    <row r="68" spans="1:8" ht="18" customHeight="1" x14ac:dyDescent="0.25">
      <c r="A68" s="12" t="s">
        <v>121</v>
      </c>
      <c r="B68" s="13">
        <v>3.1</v>
      </c>
      <c r="C68" s="14" t="s">
        <v>122</v>
      </c>
      <c r="D68" s="15">
        <v>66.73</v>
      </c>
      <c r="E68" s="15">
        <v>19</v>
      </c>
      <c r="F68" s="15">
        <f>0.15*D68</f>
        <v>10.009500000000001</v>
      </c>
      <c r="G68" s="17">
        <f>D68+F68-E68</f>
        <v>57.739500000000007</v>
      </c>
      <c r="H68" s="55" t="s">
        <v>136</v>
      </c>
    </row>
    <row r="69" spans="1:8" ht="18" customHeight="1" x14ac:dyDescent="0.25">
      <c r="A69" s="52" t="s">
        <v>123</v>
      </c>
      <c r="B69" s="52"/>
      <c r="C69" s="53"/>
      <c r="D69" s="52"/>
      <c r="E69" s="52"/>
      <c r="F69" s="52"/>
      <c r="G69" s="52"/>
      <c r="H69" s="79"/>
    </row>
    <row r="70" spans="1:8" ht="18" customHeight="1" x14ac:dyDescent="0.25">
      <c r="A70" s="12" t="s">
        <v>124</v>
      </c>
      <c r="B70" s="13">
        <v>4</v>
      </c>
      <c r="C70" s="14" t="s">
        <v>36</v>
      </c>
      <c r="D70" s="13">
        <v>130</v>
      </c>
      <c r="E70" s="13">
        <v>19</v>
      </c>
      <c r="F70" s="15">
        <f t="shared" ref="F70:F73" si="14">0.15*D70</f>
        <v>19.5</v>
      </c>
      <c r="G70" s="17">
        <f t="shared" ref="G70:G73" si="15">D70+F70-E70</f>
        <v>130.5</v>
      </c>
      <c r="H70" s="57" t="s">
        <v>125</v>
      </c>
    </row>
    <row r="71" spans="1:8" ht="18" customHeight="1" x14ac:dyDescent="0.25">
      <c r="A71" s="12" t="s">
        <v>126</v>
      </c>
      <c r="B71" s="13">
        <v>6</v>
      </c>
      <c r="C71" s="14" t="s">
        <v>127</v>
      </c>
      <c r="D71" s="13">
        <v>150</v>
      </c>
      <c r="E71" s="13">
        <v>19</v>
      </c>
      <c r="F71" s="15">
        <f t="shared" si="14"/>
        <v>22.5</v>
      </c>
      <c r="G71" s="17">
        <f t="shared" si="15"/>
        <v>153.5</v>
      </c>
      <c r="H71" s="58"/>
    </row>
    <row r="72" spans="1:8" ht="18" customHeight="1" x14ac:dyDescent="0.25">
      <c r="A72" s="12" t="s">
        <v>128</v>
      </c>
      <c r="B72" s="13">
        <v>9</v>
      </c>
      <c r="C72" s="14" t="s">
        <v>129</v>
      </c>
      <c r="D72" s="13">
        <v>170</v>
      </c>
      <c r="E72" s="13">
        <v>19</v>
      </c>
      <c r="F72" s="15">
        <f t="shared" si="14"/>
        <v>25.5</v>
      </c>
      <c r="G72" s="17">
        <f t="shared" si="15"/>
        <v>176.5</v>
      </c>
      <c r="H72" s="58"/>
    </row>
    <row r="73" spans="1:8" ht="18" customHeight="1" x14ac:dyDescent="0.25">
      <c r="A73" s="12" t="s">
        <v>130</v>
      </c>
      <c r="B73" s="13">
        <v>12</v>
      </c>
      <c r="C73" s="14" t="s">
        <v>131</v>
      </c>
      <c r="D73" s="13">
        <v>200</v>
      </c>
      <c r="E73" s="13">
        <v>19</v>
      </c>
      <c r="F73" s="15">
        <f t="shared" si="14"/>
        <v>30</v>
      </c>
      <c r="G73" s="17">
        <f t="shared" si="15"/>
        <v>211</v>
      </c>
      <c r="H73" s="58"/>
    </row>
    <row r="74" spans="1:8" ht="18" customHeight="1" x14ac:dyDescent="0.25">
      <c r="A74" s="12" t="s">
        <v>132</v>
      </c>
      <c r="B74" s="13" t="s">
        <v>133</v>
      </c>
      <c r="C74" s="14" t="s">
        <v>89</v>
      </c>
      <c r="D74" s="54">
        <v>153</v>
      </c>
      <c r="E74" s="13"/>
      <c r="F74" s="15"/>
      <c r="G74" s="17">
        <v>300</v>
      </c>
      <c r="H74" s="58"/>
    </row>
    <row r="75" spans="1:8" ht="18" customHeight="1" x14ac:dyDescent="0.25">
      <c r="A75" s="12" t="s">
        <v>134</v>
      </c>
      <c r="B75" s="13" t="s">
        <v>133</v>
      </c>
      <c r="C75" s="14" t="s">
        <v>26</v>
      </c>
      <c r="D75" s="54">
        <v>195</v>
      </c>
      <c r="E75" s="13"/>
      <c r="F75" s="15"/>
      <c r="G75" s="17">
        <v>500</v>
      </c>
      <c r="H75" s="59"/>
    </row>
  </sheetData>
  <mergeCells count="10">
    <mergeCell ref="A1:H1"/>
    <mergeCell ref="H50:H51"/>
    <mergeCell ref="H70:H75"/>
    <mergeCell ref="H44:H48"/>
    <mergeCell ref="H53:H66"/>
    <mergeCell ref="H6:H15"/>
    <mergeCell ref="H17:H20"/>
    <mergeCell ref="H24:H27"/>
    <mergeCell ref="H29:H35"/>
    <mergeCell ref="H37:H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Guide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Bossé</dc:creator>
  <cp:lastModifiedBy>Simon Bossé</cp:lastModifiedBy>
  <dcterms:created xsi:type="dcterms:W3CDTF">2023-08-28T16:13:33Z</dcterms:created>
  <dcterms:modified xsi:type="dcterms:W3CDTF">2023-11-01T15:30:40Z</dcterms:modified>
</cp:coreProperties>
</file>